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v.akhmetzyanova\AppData\Local\Microsoft\Windows\Temporary Internet Files\Content.Outlook\B7XFD03O\"/>
    </mc:Choice>
  </mc:AlternateContent>
  <bookViews>
    <workbookView xWindow="240" yWindow="30" windowWidth="19980" windowHeight="10110" activeTab="1"/>
  </bookViews>
  <sheets>
    <sheet name="Спецификация к прил 1.2 " sheetId="1" r:id="rId1"/>
    <sheet name="График доставки к прил 1.2" sheetId="4" r:id="rId2"/>
    <sheet name="XLR_NoRangeSheet" sheetId="2" state="veryHidden" r:id="rId3"/>
  </sheets>
  <definedNames>
    <definedName name="Query1">'Спецификация к прил 1.2 '!$A$7:$AA$11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'Спецификация к прил 1.2 '!$A$30:$M$30</definedName>
    <definedName name="XLR_ERRNAMESTR" hidden="1">XLR_NoRangeSheet!$B$5</definedName>
    <definedName name="XLR_VERSION" hidden="1">XLR_NoRangeSheet!$A$5</definedName>
    <definedName name="_xlnm.Print_Area" localSheetId="0">'Спецификация к прил 1.2 '!$A$1:$M$31</definedName>
  </definedNames>
  <calcPr calcId="152511"/>
</workbook>
</file>

<file path=xl/calcChain.xml><?xml version="1.0" encoding="utf-8"?>
<calcChain xmlns="http://schemas.openxmlformats.org/spreadsheetml/2006/main">
  <c r="D6" i="4" l="1"/>
  <c r="E6" i="4"/>
  <c r="F6" i="4"/>
  <c r="G6" i="4"/>
  <c r="D9" i="4"/>
  <c r="E9" i="4"/>
  <c r="F9" i="4"/>
  <c r="G9" i="4"/>
  <c r="D12" i="4"/>
  <c r="E12" i="4"/>
  <c r="F12" i="4"/>
  <c r="G12" i="4"/>
  <c r="D15" i="4"/>
  <c r="E15" i="4"/>
  <c r="F15" i="4"/>
  <c r="G15" i="4"/>
  <c r="I10" i="1"/>
  <c r="K10" i="1" s="1"/>
  <c r="L10" i="1" s="1"/>
  <c r="I9" i="1"/>
  <c r="K9" i="1" s="1"/>
  <c r="L9" i="1" s="1"/>
  <c r="I8" i="1"/>
  <c r="K8" i="1" s="1"/>
  <c r="L8" i="1" s="1"/>
  <c r="I7" i="1"/>
  <c r="K7" i="1" s="1"/>
  <c r="L7" i="1" s="1"/>
  <c r="L11" i="1" l="1"/>
  <c r="K11" i="1"/>
  <c r="B7" i="1"/>
  <c r="B8" i="1"/>
  <c r="B9" i="1"/>
  <c r="B10" i="1"/>
  <c r="B5" i="2" l="1"/>
</calcChain>
</file>

<file path=xl/sharedStrings.xml><?xml version="1.0" encoding="utf-8"?>
<sst xmlns="http://schemas.openxmlformats.org/spreadsheetml/2006/main" count="113" uniqueCount="76">
  <si>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</si>
  <si>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</si>
  <si>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</si>
  <si>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</si>
  <si>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</si>
  <si>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</si>
  <si>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</si>
  <si>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</si>
  <si>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</si>
  <si>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</si>
  <si>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</si>
  <si>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</si>
  <si>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</si>
  <si>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</si>
  <si>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</si>
  <si>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 кв.</t>
  </si>
  <si>
    <t>II кв.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</si>
  <si>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</si>
  <si>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</si>
  <si>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</si>
  <si>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</si>
  <si>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</si>
  <si>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</si>
  <si>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</si>
  <si>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 xml:space="preserve">Срок службы </t>
  </si>
  <si>
    <t>не менее 25 лет</t>
  </si>
  <si>
    <t>4.2, Developer  (build 122-D7)</t>
  </si>
  <si>
    <t>Query2</t>
  </si>
  <si>
    <t>Республика Башкортостан</t>
  </si>
  <si>
    <t>Поставка кабеля КЦППВП, КВАЗЭП.</t>
  </si>
  <si>
    <t>, тел. , эл.почта:</t>
  </si>
  <si>
    <t/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</si>
  <si>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</si>
  <si>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</si>
  <si>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</si>
  <si>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</si>
  <si>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км</t>
  </si>
  <si>
    <t>Приложение 1.2</t>
  </si>
  <si>
    <t>Поставщик обязан предоставить вместе с товаром следующие сопроводительные документы:</t>
  </si>
  <si>
    <t>1) протоколы испытаний</t>
  </si>
  <si>
    <t>2) техническое описание поставляемого Товара</t>
  </si>
  <si>
    <t>3) декларации о соответствии</t>
  </si>
  <si>
    <t>4) сертификаты соответствия</t>
  </si>
  <si>
    <t>Шиц Дмитрий Васильевич тел.(347) 221-55-97, эл.почта: d.shic@bashtel.ru</t>
  </si>
  <si>
    <t>Шиц Д.В.</t>
  </si>
  <si>
    <t xml:space="preserve">В соответствии с техническими требованиями </t>
  </si>
  <si>
    <t>Транспортировка товара осуществляется автомобильным транспортом, за счет Поставщика.</t>
  </si>
  <si>
    <t>не менее 24 месяцев</t>
  </si>
  <si>
    <t>ед. изм</t>
  </si>
  <si>
    <t>Филиал</t>
  </si>
  <si>
    <t>Адрес и контактное лицо</t>
  </si>
  <si>
    <t xml:space="preserve">1 кв </t>
  </si>
  <si>
    <t xml:space="preserve">2 кв </t>
  </si>
  <si>
    <t xml:space="preserve">итого </t>
  </si>
  <si>
    <t>г.Уфа ул .Каспийская, д. 14
Иксанова Флюра Сагитовна   сот. 8-905-352-77-79</t>
  </si>
  <si>
    <t>ЦАУ</t>
  </si>
  <si>
    <t>Отдел эксплуатации сетей</t>
  </si>
  <si>
    <t>Начальник ОЭС</t>
  </si>
  <si>
    <t>+7(347)2215779</t>
  </si>
  <si>
    <t>i.mustafin@bashtel.ru</t>
  </si>
  <si>
    <t>Многопарный кабель с медными жилами категории- 3 для структурированных кабельных сетей и цифровых сетей абонентского доступа числом жил 10х2, диаметром ТПЖ- 0,4мм</t>
  </si>
  <si>
    <t>Многопарный кабель с медными жилами категории- 3 для структурированных кабельных сетей и цифровых сетей абонентского доступа числом жил 50х2, диаметром ТПЖ- 0,4мм</t>
  </si>
  <si>
    <t>Многопарный кабель с медными жилами категории- 3 для структурированных кабельных сетей и цифровых сетей абонентского доступа числом жил 30х2, диаметром ТПЖ- 0,4мм</t>
  </si>
  <si>
    <t>Многопарный кабель с медными жилами категории- 3 для структурированных кабельных сетей и цифровых сетей абонентского доступа числом жил 20х2, диаметром ТПЖ- 0,4мм</t>
  </si>
  <si>
    <t>Предельная сумма лота составляет:  3 283 057,95  руб. с НДС.</t>
  </si>
  <si>
    <t>г.Стерлитамак ул. Коммунистическая ,д.30
Секварова Светлана Владимировна                                                сот 8-9656487022
Зам. директора Белоусов Михаил Петрович 
89173435915</t>
  </si>
  <si>
    <t>Стерлитамакский МУЭС</t>
  </si>
  <si>
    <t xml:space="preserve">г.Стерлитамак ул. Коммунистическая ,д.30
Секварова Светлана Владимировна                                                сот 8-9656487022
Зам. директора Белоусов Михаил Петрович 
89173435915
</t>
  </si>
  <si>
    <t>Марка кабеля:</t>
  </si>
  <si>
    <t>График доставки к прил 1.2 ОЭC</t>
  </si>
  <si>
    <t xml:space="preserve">3 кв </t>
  </si>
  <si>
    <t xml:space="preserve"> до 01 Августа</t>
  </si>
  <si>
    <t xml:space="preserve"> до 12 Июня</t>
  </si>
  <si>
    <t xml:space="preserve"> до               10 Апреля </t>
  </si>
  <si>
    <t xml:space="preserve">  до 10 апреля  </t>
  </si>
  <si>
    <t xml:space="preserve">В соответствии с графиком доставки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</si>
</sst>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10" fillId="0" borderId="0" applyNumberFormat="0" applyFill="0" applyBorder="0" applyAlignment="0" applyProtection="0"/>
  </cellStyleXfs>
  <cellXfs count="92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quotePrefix="1"/>
    <xf numFmtId="49" fontId="0" fillId="0" borderId="0" xfId="0" applyNumberFormat="1"/>
    <xf numFmtId="0" fontId="5" fillId="0" borderId="0" xfId="0" applyFont="1"/>
    <xf numFmtId="49" fontId="7" fillId="0" borderId="15" xfId="0" applyNumberFormat="1" applyFont="1" applyBorder="1" applyAlignment="1">
      <alignment horizontal="center" vertical="center"/>
    </xf>
    <xf numFmtId="165" fontId="7" fillId="0" borderId="15" xfId="0" applyNumberFormat="1" applyFont="1" applyBorder="1" applyAlignment="1">
      <alignment horizontal="center" vertical="center"/>
    </xf>
    <xf numFmtId="49" fontId="7" fillId="0" borderId="18" xfId="0" applyNumberFormat="1" applyFont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wrapText="1"/>
    </xf>
    <xf numFmtId="165" fontId="0" fillId="0" borderId="1" xfId="0" applyNumberFormat="1" applyBorder="1" applyAlignment="1">
      <alignment horizontal="left" vertical="top"/>
    </xf>
    <xf numFmtId="49" fontId="7" fillId="0" borderId="1" xfId="0" applyNumberFormat="1" applyFont="1" applyBorder="1" applyAlignment="1">
      <alignment horizontal="center" vertical="center"/>
    </xf>
    <xf numFmtId="49" fontId="9" fillId="0" borderId="18" xfId="0" applyNumberFormat="1" applyFont="1" applyBorder="1" applyAlignment="1">
      <alignment horizontal="center" vertical="center"/>
    </xf>
    <xf numFmtId="165" fontId="2" fillId="0" borderId="18" xfId="0" applyNumberFormat="1" applyFont="1" applyBorder="1" applyAlignment="1">
      <alignment horizontal="center" vertical="center"/>
    </xf>
    <xf numFmtId="49" fontId="9" fillId="0" borderId="5" xfId="0" applyNumberFormat="1" applyFont="1" applyBorder="1" applyAlignment="1">
      <alignment horizontal="center" vertical="center"/>
    </xf>
    <xf numFmtId="165" fontId="2" fillId="0" borderId="5" xfId="0" applyNumberFormat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 wrapText="1"/>
    </xf>
    <xf numFmtId="165" fontId="2" fillId="0" borderId="15" xfId="0" applyNumberFormat="1" applyFont="1" applyBorder="1" applyAlignment="1">
      <alignment horizontal="center" vertical="center"/>
    </xf>
    <xf numFmtId="165" fontId="0" fillId="0" borderId="1" xfId="0" applyNumberFormat="1" applyFill="1" applyBorder="1" applyAlignment="1">
      <alignment horizontal="left" vertical="top"/>
    </xf>
    <xf numFmtId="165" fontId="6" fillId="0" borderId="15" xfId="0" applyNumberFormat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11" fillId="0" borderId="0" xfId="3" applyFont="1" applyAlignment="1">
      <alignment horizontal="left"/>
    </xf>
    <xf numFmtId="0" fontId="0" fillId="0" borderId="0" xfId="0" applyAlignment="1">
      <alignment wrapText="1"/>
    </xf>
    <xf numFmtId="165" fontId="12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5" fontId="12" fillId="0" borderId="15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center" wrapText="1"/>
    </xf>
    <xf numFmtId="165" fontId="6" fillId="0" borderId="21" xfId="0" applyNumberFormat="1" applyFont="1" applyBorder="1" applyAlignment="1">
      <alignment horizontal="center" vertical="center"/>
    </xf>
    <xf numFmtId="165" fontId="7" fillId="0" borderId="5" xfId="2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49" fontId="6" fillId="0" borderId="14" xfId="0" applyNumberFormat="1" applyFont="1" applyBorder="1" applyAlignment="1">
      <alignment horizontal="center" vertical="center" wrapText="1"/>
    </xf>
    <xf numFmtId="49" fontId="6" fillId="0" borderId="24" xfId="0" applyNumberFormat="1" applyFont="1" applyBorder="1" applyAlignment="1">
      <alignment horizontal="center" vertical="center" wrapText="1"/>
    </xf>
    <xf numFmtId="49" fontId="6" fillId="0" borderId="23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5" xfId="0" applyNumberFormat="1" applyFont="1" applyBorder="1" applyAlignment="1">
      <alignment horizontal="center" vertical="center"/>
    </xf>
    <xf numFmtId="0" fontId="7" fillId="0" borderId="20" xfId="0" applyFont="1" applyBorder="1" applyAlignment="1">
      <alignment horizontal="center" wrapText="1"/>
    </xf>
    <xf numFmtId="0" fontId="7" fillId="0" borderId="22" xfId="0" applyFont="1" applyBorder="1" applyAlignment="1">
      <alignment horizont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15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49" fontId="6" fillId="0" borderId="17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wrapText="1"/>
    </xf>
    <xf numFmtId="165" fontId="6" fillId="0" borderId="15" xfId="0" applyNumberFormat="1" applyFont="1" applyBorder="1" applyAlignment="1">
      <alignment horizontal="center" vertical="center"/>
    </xf>
  </cellXfs>
  <cellStyles count="4">
    <cellStyle name="Гиперссылка" xfId="3" builtinId="8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.mustafin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AA37"/>
  <sheetViews>
    <sheetView view="pageBreakPreview" topLeftCell="A10" zoomScale="80" zoomScaleNormal="75" zoomScaleSheetLayoutView="80" workbookViewId="0">
      <selection activeCell="D19" sqref="D19:L19"/>
    </sheetView>
  </sheetViews>
  <sheetFormatPr defaultRowHeight="15" x14ac:dyDescent="0.25"/>
  <cols>
    <col min="1" max="1" width="0.85546875" customWidth="1"/>
    <col min="2" max="2" width="8.42578125" customWidth="1"/>
    <col min="3" max="3" width="28" customWidth="1"/>
    <col min="4" max="4" width="28.7109375" customWidth="1"/>
    <col min="9" max="9" width="12.85546875" customWidth="1"/>
    <col min="10" max="10" width="19.5703125" style="7" customWidth="1"/>
    <col min="11" max="11" width="19.85546875" style="7" customWidth="1"/>
    <col min="12" max="12" width="18.28515625" style="9" customWidth="1"/>
    <col min="13" max="13" width="4.28515625" customWidth="1"/>
    <col min="23" max="26" width="9.140625" style="10"/>
  </cols>
  <sheetData>
    <row r="1" spans="1:27" x14ac:dyDescent="0.25">
      <c r="L1" s="18" t="s">
        <v>37</v>
      </c>
    </row>
    <row r="2" spans="1:27" x14ac:dyDescent="0.25">
      <c r="B2" s="53" t="s">
        <v>8</v>
      </c>
      <c r="C2" s="53"/>
      <c r="D2" s="53"/>
      <c r="E2" s="53"/>
      <c r="F2" s="53"/>
      <c r="G2" s="53"/>
      <c r="H2" s="53"/>
      <c r="I2" s="53"/>
      <c r="J2" s="53"/>
      <c r="K2" s="53"/>
      <c r="L2" s="53"/>
    </row>
    <row r="3" spans="1:27" x14ac:dyDescent="0.25">
      <c r="B3" t="s">
        <v>22</v>
      </c>
      <c r="C3" s="22"/>
      <c r="D3" s="21" t="s">
        <v>56</v>
      </c>
      <c r="F3" s="21"/>
      <c r="M3" s="3"/>
    </row>
    <row r="4" spans="1:27" s="11" customFormat="1" ht="15" customHeight="1" x14ac:dyDescent="0.25">
      <c r="B4" s="54" t="s">
        <v>0</v>
      </c>
      <c r="C4" s="54" t="s">
        <v>13</v>
      </c>
      <c r="D4" s="54" t="s">
        <v>1</v>
      </c>
      <c r="E4" s="54" t="s">
        <v>12</v>
      </c>
      <c r="F4" s="56" t="s">
        <v>14</v>
      </c>
      <c r="G4" s="56"/>
      <c r="H4" s="56"/>
      <c r="I4" s="56"/>
      <c r="J4" s="61" t="s">
        <v>19</v>
      </c>
      <c r="K4" s="59" t="s">
        <v>20</v>
      </c>
      <c r="L4" s="55" t="s">
        <v>21</v>
      </c>
      <c r="M4" s="12"/>
    </row>
    <row r="5" spans="1:27" s="13" customFormat="1" ht="64.5" customHeight="1" x14ac:dyDescent="0.25">
      <c r="B5" s="54"/>
      <c r="C5" s="54"/>
      <c r="D5" s="54"/>
      <c r="E5" s="54"/>
      <c r="F5" s="8" t="s">
        <v>15</v>
      </c>
      <c r="G5" s="8" t="s">
        <v>16</v>
      </c>
      <c r="H5" s="8" t="s">
        <v>17</v>
      </c>
      <c r="I5" s="8" t="s">
        <v>18</v>
      </c>
      <c r="J5" s="62"/>
      <c r="K5" s="60"/>
      <c r="L5" s="55"/>
    </row>
    <row r="6" spans="1:27" s="11" customFormat="1" x14ac:dyDescent="0.25">
      <c r="B6" s="14">
        <v>1</v>
      </c>
      <c r="C6" s="14">
        <v>2</v>
      </c>
      <c r="D6" s="51">
        <v>3</v>
      </c>
      <c r="E6" s="51">
        <v>4</v>
      </c>
      <c r="F6" s="51">
        <v>5</v>
      </c>
      <c r="G6" s="51">
        <v>6</v>
      </c>
      <c r="H6" s="51">
        <v>7</v>
      </c>
      <c r="I6" s="51">
        <v>8</v>
      </c>
      <c r="J6" s="51">
        <v>9</v>
      </c>
      <c r="K6" s="51">
        <v>10</v>
      </c>
      <c r="L6" s="51">
        <v>11</v>
      </c>
    </row>
    <row r="7" spans="1:27" ht="130.5" customHeight="1" x14ac:dyDescent="0.25">
      <c r="A7" s="10"/>
      <c r="B7" s="6">
        <f t="shared" ref="B7:B10" si="0">ROW()-6</f>
        <v>1</v>
      </c>
      <c r="C7" s="1" t="s">
        <v>60</v>
      </c>
      <c r="D7" s="1" t="s">
        <v>45</v>
      </c>
      <c r="E7" s="4" t="s">
        <v>36</v>
      </c>
      <c r="F7" s="31">
        <v>7.21</v>
      </c>
      <c r="G7" s="31">
        <v>8.69</v>
      </c>
      <c r="H7" s="39">
        <v>0</v>
      </c>
      <c r="I7" s="31">
        <f>SUM(F7:H7)</f>
        <v>15.899999999999999</v>
      </c>
      <c r="J7" s="5">
        <v>27000</v>
      </c>
      <c r="K7" s="5">
        <f>J7*I7</f>
        <v>429299.99999999994</v>
      </c>
      <c r="L7" s="5">
        <f>K7*1.18</f>
        <v>506573.99999999988</v>
      </c>
      <c r="M7" s="10"/>
      <c r="N7" s="10"/>
      <c r="O7" s="10"/>
      <c r="P7" s="10"/>
      <c r="Q7" s="10"/>
      <c r="R7" s="10"/>
      <c r="S7" s="10"/>
      <c r="T7" s="10"/>
      <c r="U7" s="10"/>
      <c r="V7" s="10"/>
      <c r="AA7" s="10"/>
    </row>
    <row r="8" spans="1:27" ht="127.5" customHeight="1" x14ac:dyDescent="0.25">
      <c r="A8" s="10"/>
      <c r="B8" s="6">
        <f t="shared" si="0"/>
        <v>2</v>
      </c>
      <c r="C8" s="1" t="s">
        <v>63</v>
      </c>
      <c r="D8" s="1" t="s">
        <v>45</v>
      </c>
      <c r="E8" s="4" t="s">
        <v>36</v>
      </c>
      <c r="F8" s="31">
        <v>4.1500000000000004</v>
      </c>
      <c r="G8" s="31">
        <v>6.335</v>
      </c>
      <c r="H8" s="39">
        <v>3</v>
      </c>
      <c r="I8" s="31">
        <f t="shared" ref="I8:I10" si="1">SUM(F8:H8)</f>
        <v>13.484999999999999</v>
      </c>
      <c r="J8" s="5">
        <v>47900</v>
      </c>
      <c r="K8" s="5">
        <f t="shared" ref="K8:K10" si="2">J8*I8</f>
        <v>645931.5</v>
      </c>
      <c r="L8" s="5">
        <f t="shared" ref="L8:L10" si="3">K8*1.18</f>
        <v>762199.16999999993</v>
      </c>
      <c r="M8" s="10"/>
      <c r="N8" s="10"/>
      <c r="O8" s="10"/>
      <c r="P8" s="10"/>
      <c r="Q8" s="10"/>
      <c r="R8" s="10"/>
      <c r="S8" s="10"/>
      <c r="T8" s="10"/>
      <c r="U8" s="10"/>
      <c r="V8" s="10"/>
      <c r="AA8" s="10"/>
    </row>
    <row r="9" spans="1:27" ht="123.75" customHeight="1" x14ac:dyDescent="0.25">
      <c r="A9" s="10"/>
      <c r="B9" s="6">
        <f t="shared" si="0"/>
        <v>3</v>
      </c>
      <c r="C9" s="1" t="s">
        <v>62</v>
      </c>
      <c r="D9" s="1" t="s">
        <v>45</v>
      </c>
      <c r="E9" s="4" t="s">
        <v>36</v>
      </c>
      <c r="F9" s="31">
        <v>2.85</v>
      </c>
      <c r="G9" s="31">
        <v>6.36</v>
      </c>
      <c r="H9" s="39">
        <v>3</v>
      </c>
      <c r="I9" s="31">
        <f t="shared" si="1"/>
        <v>12.21</v>
      </c>
      <c r="J9" s="5">
        <v>66100</v>
      </c>
      <c r="K9" s="5">
        <f t="shared" si="2"/>
        <v>807081</v>
      </c>
      <c r="L9" s="5">
        <f t="shared" si="3"/>
        <v>952355.58</v>
      </c>
      <c r="M9" s="10"/>
      <c r="N9" s="10"/>
      <c r="O9" s="10"/>
      <c r="P9" s="10"/>
      <c r="Q9" s="10"/>
      <c r="R9" s="10"/>
      <c r="S9" s="10"/>
      <c r="T9" s="10"/>
      <c r="U9" s="10"/>
      <c r="V9" s="10"/>
      <c r="AA9" s="10"/>
    </row>
    <row r="10" spans="1:27" ht="126" customHeight="1" x14ac:dyDescent="0.25">
      <c r="A10" s="10"/>
      <c r="B10" s="6">
        <f t="shared" si="0"/>
        <v>4</v>
      </c>
      <c r="C10" s="1" t="s">
        <v>61</v>
      </c>
      <c r="D10" s="1" t="s">
        <v>45</v>
      </c>
      <c r="E10" s="4" t="s">
        <v>36</v>
      </c>
      <c r="F10" s="31">
        <v>0.78</v>
      </c>
      <c r="G10" s="31">
        <v>4.71</v>
      </c>
      <c r="H10" s="39">
        <v>3</v>
      </c>
      <c r="I10" s="31">
        <f t="shared" si="1"/>
        <v>8.49</v>
      </c>
      <c r="J10" s="5">
        <v>106000</v>
      </c>
      <c r="K10" s="5">
        <f t="shared" si="2"/>
        <v>899940</v>
      </c>
      <c r="L10" s="5">
        <f t="shared" si="3"/>
        <v>1061929.2</v>
      </c>
      <c r="M10" s="10"/>
      <c r="N10" s="10"/>
      <c r="O10" s="10"/>
      <c r="P10" s="10"/>
      <c r="Q10" s="10"/>
      <c r="R10" s="10"/>
      <c r="S10" s="10"/>
      <c r="T10" s="10"/>
      <c r="U10" s="10"/>
      <c r="V10" s="10"/>
      <c r="AA10" s="10"/>
    </row>
    <row r="11" spans="1:27" s="10" customFormat="1" x14ac:dyDescent="0.25">
      <c r="B11" s="15"/>
      <c r="C11" s="16"/>
      <c r="D11" s="16"/>
      <c r="E11" s="17"/>
      <c r="F11" s="17"/>
      <c r="G11" s="17"/>
      <c r="H11" s="17"/>
      <c r="I11" s="17"/>
      <c r="J11" s="19"/>
      <c r="K11" s="20">
        <f>SUM(K7:K10)</f>
        <v>2782252.5</v>
      </c>
      <c r="L11" s="20">
        <f>SUM(L7:L10)</f>
        <v>3283057.95</v>
      </c>
    </row>
    <row r="12" spans="1:27" ht="19.5" customHeight="1" x14ac:dyDescent="0.25">
      <c r="A12" s="10"/>
      <c r="B12" s="52" t="s">
        <v>64</v>
      </c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10"/>
      <c r="N12" s="10"/>
      <c r="O12" s="10"/>
      <c r="P12" s="10"/>
      <c r="Q12" s="10"/>
      <c r="R12" s="10"/>
      <c r="S12" s="10"/>
      <c r="T12" s="10"/>
      <c r="U12" s="10"/>
      <c r="V12" s="10"/>
      <c r="AA12" s="10"/>
    </row>
    <row r="13" spans="1:27" s="10" customFormat="1" ht="19.5" customHeight="1" x14ac:dyDescent="0.25">
      <c r="A13"/>
      <c r="B13" s="52" t="s">
        <v>2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/>
      <c r="N13"/>
      <c r="O13"/>
      <c r="P13"/>
      <c r="Q13"/>
      <c r="R13"/>
      <c r="S13"/>
      <c r="T13"/>
      <c r="U13"/>
      <c r="V13"/>
      <c r="AA13"/>
    </row>
    <row r="14" spans="1:27" s="10" customFormat="1" ht="19.5" customHeight="1" x14ac:dyDescent="0.25">
      <c r="B14" s="66" t="s">
        <v>3</v>
      </c>
      <c r="C14" s="66"/>
      <c r="D14" s="63" t="s">
        <v>75</v>
      </c>
      <c r="E14" s="64"/>
      <c r="F14" s="64"/>
      <c r="G14" s="64"/>
      <c r="H14" s="64"/>
      <c r="I14" s="64"/>
      <c r="J14" s="64"/>
      <c r="K14" s="64"/>
      <c r="L14" s="65"/>
    </row>
    <row r="15" spans="1:27" s="10" customFormat="1" ht="19.5" customHeight="1" x14ac:dyDescent="0.25">
      <c r="B15" s="66" t="s">
        <v>4</v>
      </c>
      <c r="C15" s="66"/>
      <c r="D15" s="67" t="s">
        <v>46</v>
      </c>
      <c r="E15" s="67"/>
      <c r="F15" s="67"/>
      <c r="G15" s="67"/>
      <c r="H15" s="67"/>
      <c r="I15" s="67"/>
      <c r="J15" s="67"/>
      <c r="K15" s="67"/>
      <c r="L15" s="67"/>
    </row>
    <row r="16" spans="1:27" s="10" customFormat="1" ht="19.5" customHeight="1" x14ac:dyDescent="0.25">
      <c r="B16" s="69" t="s">
        <v>5</v>
      </c>
      <c r="C16" s="70"/>
      <c r="D16" s="68" t="s">
        <v>38</v>
      </c>
      <c r="E16" s="68"/>
      <c r="F16" s="68"/>
      <c r="G16" s="68"/>
      <c r="H16" s="68"/>
      <c r="I16" s="68"/>
      <c r="J16" s="68"/>
      <c r="K16" s="68"/>
      <c r="L16" s="68"/>
    </row>
    <row r="17" spans="1:27" s="10" customFormat="1" ht="19.5" customHeight="1" x14ac:dyDescent="0.25">
      <c r="B17" s="71"/>
      <c r="C17" s="72"/>
      <c r="D17" s="68" t="s">
        <v>39</v>
      </c>
      <c r="E17" s="68"/>
      <c r="F17" s="68"/>
      <c r="G17" s="68"/>
      <c r="H17" s="68"/>
      <c r="I17" s="68"/>
      <c r="J17" s="68"/>
      <c r="K17" s="68"/>
      <c r="L17" s="68"/>
    </row>
    <row r="18" spans="1:27" s="10" customFormat="1" ht="19.5" customHeight="1" x14ac:dyDescent="0.25">
      <c r="B18" s="71"/>
      <c r="C18" s="72"/>
      <c r="D18" s="63" t="s">
        <v>40</v>
      </c>
      <c r="E18" s="64"/>
      <c r="F18" s="64"/>
      <c r="G18" s="64"/>
      <c r="H18" s="64"/>
      <c r="I18" s="64"/>
      <c r="J18" s="64"/>
      <c r="K18" s="64"/>
      <c r="L18" s="65"/>
    </row>
    <row r="19" spans="1:27" s="10" customFormat="1" ht="19.5" customHeight="1" x14ac:dyDescent="0.25">
      <c r="B19" s="71"/>
      <c r="C19" s="72"/>
      <c r="D19" s="63" t="s">
        <v>41</v>
      </c>
      <c r="E19" s="64"/>
      <c r="F19" s="64"/>
      <c r="G19" s="64"/>
      <c r="H19" s="64"/>
      <c r="I19" s="64"/>
      <c r="J19" s="64"/>
      <c r="K19" s="64"/>
      <c r="L19" s="65"/>
    </row>
    <row r="20" spans="1:27" s="10" customFormat="1" ht="19.5" customHeight="1" x14ac:dyDescent="0.25">
      <c r="B20" s="73"/>
      <c r="C20" s="74"/>
      <c r="D20" s="63" t="s">
        <v>42</v>
      </c>
      <c r="E20" s="64"/>
      <c r="F20" s="64"/>
      <c r="G20" s="64"/>
      <c r="H20" s="64"/>
      <c r="I20" s="64"/>
      <c r="J20" s="64"/>
      <c r="K20" s="64"/>
      <c r="L20" s="65"/>
    </row>
    <row r="21" spans="1:27" s="10" customFormat="1" ht="19.5" customHeight="1" x14ac:dyDescent="0.25">
      <c r="B21" s="57" t="s">
        <v>23</v>
      </c>
      <c r="C21" s="58"/>
      <c r="D21" s="63" t="s">
        <v>47</v>
      </c>
      <c r="E21" s="64"/>
      <c r="F21" s="64"/>
      <c r="G21" s="64"/>
      <c r="H21" s="64"/>
      <c r="I21" s="64"/>
      <c r="J21" s="64"/>
      <c r="K21" s="64"/>
      <c r="L21" s="65"/>
    </row>
    <row r="22" spans="1:27" s="10" customFormat="1" ht="19.5" customHeight="1" x14ac:dyDescent="0.25">
      <c r="B22" s="57" t="s">
        <v>24</v>
      </c>
      <c r="C22" s="58"/>
      <c r="D22" s="63" t="s">
        <v>25</v>
      </c>
      <c r="E22" s="64"/>
      <c r="F22" s="64"/>
      <c r="G22" s="64"/>
      <c r="H22" s="64"/>
      <c r="I22" s="64"/>
      <c r="J22" s="64"/>
      <c r="K22" s="64"/>
      <c r="L22" s="65"/>
    </row>
    <row r="23" spans="1:27" s="10" customFormat="1" ht="19.5" customHeight="1" x14ac:dyDescent="0.25">
      <c r="B23" s="57" t="s">
        <v>6</v>
      </c>
      <c r="C23" s="58"/>
      <c r="D23" s="63" t="s">
        <v>43</v>
      </c>
      <c r="E23" s="64"/>
      <c r="F23" s="64"/>
      <c r="G23" s="64"/>
      <c r="H23" s="64"/>
      <c r="I23" s="64"/>
      <c r="J23" s="64"/>
      <c r="K23" s="64"/>
      <c r="L23" s="65"/>
    </row>
    <row r="24" spans="1:27" s="10" customFormat="1" ht="19.5" customHeight="1" x14ac:dyDescent="0.25">
      <c r="B24" s="57" t="s">
        <v>7</v>
      </c>
      <c r="C24" s="58"/>
      <c r="D24" s="63" t="s">
        <v>43</v>
      </c>
      <c r="E24" s="64"/>
      <c r="F24" s="64"/>
      <c r="G24" s="64"/>
      <c r="H24" s="64"/>
      <c r="I24" s="64"/>
      <c r="J24" s="64"/>
      <c r="K24" s="64"/>
      <c r="L24" s="65"/>
    </row>
    <row r="25" spans="1:27" s="10" customFormat="1" ht="17.25" customHeight="1" x14ac:dyDescent="0.25">
      <c r="A25"/>
      <c r="B25" s="25"/>
      <c r="C25" s="25" t="s">
        <v>57</v>
      </c>
      <c r="D25" s="25"/>
      <c r="E25" s="25" t="s">
        <v>44</v>
      </c>
      <c r="M25" s="2"/>
      <c r="N25" s="2"/>
      <c r="O25" s="2"/>
      <c r="P25" s="2"/>
      <c r="Q25" s="2"/>
      <c r="R25" s="2"/>
      <c r="S25"/>
      <c r="T25"/>
      <c r="U25"/>
      <c r="V25"/>
      <c r="AA25"/>
    </row>
    <row r="26" spans="1:27" s="10" customFormat="1" ht="17.25" customHeight="1" x14ac:dyDescent="0.25">
      <c r="B26" s="25"/>
      <c r="C26" s="25"/>
      <c r="D26" s="25"/>
      <c r="E26" s="25"/>
      <c r="F26"/>
      <c r="G26"/>
      <c r="H26"/>
      <c r="I26"/>
      <c r="J26" s="7"/>
      <c r="K26" s="7"/>
      <c r="L26" s="9"/>
      <c r="M26" s="2"/>
      <c r="N26" s="2"/>
      <c r="O26" s="2"/>
      <c r="P26" s="2"/>
      <c r="Q26" s="2"/>
      <c r="R26" s="2"/>
    </row>
    <row r="27" spans="1:27" s="10" customFormat="1" ht="17.25" customHeight="1" x14ac:dyDescent="0.25">
      <c r="B27" s="25" t="s">
        <v>9</v>
      </c>
      <c r="C27" s="25"/>
      <c r="D27" s="25"/>
      <c r="E27" s="25"/>
      <c r="F27"/>
      <c r="G27"/>
      <c r="H27"/>
      <c r="I27"/>
      <c r="J27" s="7"/>
      <c r="K27" s="7"/>
      <c r="L27" s="9"/>
      <c r="M27" s="2"/>
      <c r="N27" s="2"/>
      <c r="O27" s="2"/>
      <c r="P27" s="2"/>
      <c r="Q27" s="2"/>
      <c r="R27" s="2"/>
    </row>
    <row r="28" spans="1:27" s="10" customFormat="1" ht="15.75" customHeight="1" x14ac:dyDescent="0.25">
      <c r="B28" s="25"/>
      <c r="C28" s="41" t="s">
        <v>33</v>
      </c>
      <c r="D28" s="25"/>
      <c r="E28" s="25"/>
      <c r="F28"/>
      <c r="G28"/>
      <c r="H28"/>
      <c r="I28"/>
      <c r="J28" s="7"/>
      <c r="K28" s="7"/>
      <c r="L28" s="9"/>
      <c r="M28" s="2"/>
      <c r="N28" s="2"/>
      <c r="O28" s="2"/>
      <c r="P28" s="2"/>
      <c r="Q28" s="2"/>
      <c r="R28" s="2"/>
    </row>
    <row r="29" spans="1:27" s="10" customFormat="1" ht="16.5" customHeight="1" x14ac:dyDescent="0.25">
      <c r="B29" s="25" t="s">
        <v>10</v>
      </c>
      <c r="C29" s="42" t="s">
        <v>58</v>
      </c>
      <c r="D29" s="25"/>
      <c r="E29" s="25"/>
      <c r="F29"/>
      <c r="G29"/>
      <c r="H29"/>
      <c r="I29"/>
      <c r="J29" s="7"/>
      <c r="K29" s="7"/>
      <c r="L29" s="9"/>
      <c r="M29" s="2"/>
      <c r="N29" s="2"/>
      <c r="O29" s="2"/>
      <c r="P29" s="2"/>
      <c r="Q29" s="2"/>
      <c r="R29" s="2"/>
    </row>
    <row r="30" spans="1:27" s="10" customFormat="1" ht="15" customHeight="1" x14ac:dyDescent="0.25">
      <c r="B30" s="25" t="s">
        <v>11</v>
      </c>
      <c r="C30" s="43" t="s">
        <v>59</v>
      </c>
      <c r="D30" s="25"/>
      <c r="E30" s="25"/>
      <c r="F30"/>
      <c r="G30"/>
      <c r="H30"/>
      <c r="I30"/>
      <c r="J30" s="7"/>
      <c r="K30" s="7"/>
      <c r="L30" s="9"/>
    </row>
    <row r="31" spans="1:27" s="10" customFormat="1" x14ac:dyDescent="0.25">
      <c r="B31"/>
      <c r="C31"/>
      <c r="D31"/>
      <c r="E31"/>
      <c r="F31"/>
      <c r="G31"/>
      <c r="H31"/>
      <c r="I31"/>
      <c r="J31" s="7"/>
      <c r="K31" s="7"/>
      <c r="L31" s="9"/>
    </row>
    <row r="32" spans="1:27" s="10" customFormat="1" x14ac:dyDescent="0.25">
      <c r="B32"/>
      <c r="C32"/>
      <c r="D32"/>
      <c r="E32"/>
      <c r="F32"/>
      <c r="G32"/>
      <c r="H32"/>
      <c r="I32"/>
      <c r="J32" s="7"/>
      <c r="K32" s="7"/>
      <c r="L32" s="9"/>
    </row>
    <row r="33" spans="1:27" s="10" customFormat="1" x14ac:dyDescent="0.25">
      <c r="B33"/>
      <c r="C33"/>
      <c r="D33"/>
      <c r="E33"/>
      <c r="F33"/>
      <c r="G33"/>
      <c r="H33"/>
      <c r="I33"/>
      <c r="J33" s="7"/>
      <c r="K33" s="7"/>
      <c r="L33" s="9"/>
    </row>
    <row r="34" spans="1:27" s="10" customFormat="1" x14ac:dyDescent="0.25">
      <c r="B34"/>
      <c r="C34"/>
      <c r="D34"/>
      <c r="E34"/>
      <c r="F34"/>
      <c r="G34"/>
      <c r="H34"/>
      <c r="I34"/>
      <c r="J34" s="7"/>
      <c r="K34" s="7"/>
      <c r="L34" s="9"/>
    </row>
    <row r="35" spans="1:27" x14ac:dyDescent="0.25">
      <c r="A35" s="10"/>
      <c r="M35" s="10"/>
    </row>
    <row r="36" spans="1:27" x14ac:dyDescent="0.25">
      <c r="A36" s="10"/>
      <c r="M36" s="10"/>
    </row>
    <row r="37" spans="1:27" x14ac:dyDescent="0.25">
      <c r="N37" s="10"/>
      <c r="O37" s="10"/>
      <c r="P37" s="10"/>
      <c r="Q37" s="10"/>
      <c r="R37" s="10"/>
      <c r="S37" s="10"/>
      <c r="T37" s="10"/>
      <c r="U37" s="10"/>
      <c r="V37" s="10"/>
      <c r="AA37" s="10"/>
    </row>
  </sheetData>
  <mergeCells count="29">
    <mergeCell ref="D16:L16"/>
    <mergeCell ref="D17:L17"/>
    <mergeCell ref="D18:L18"/>
    <mergeCell ref="D19:L19"/>
    <mergeCell ref="B16:C20"/>
    <mergeCell ref="B23:C23"/>
    <mergeCell ref="B24:C24"/>
    <mergeCell ref="K4:K5"/>
    <mergeCell ref="J4:J5"/>
    <mergeCell ref="D20:L20"/>
    <mergeCell ref="B14:C14"/>
    <mergeCell ref="B13:L13"/>
    <mergeCell ref="B22:C22"/>
    <mergeCell ref="B15:C15"/>
    <mergeCell ref="B21:C21"/>
    <mergeCell ref="D22:L22"/>
    <mergeCell ref="D23:L23"/>
    <mergeCell ref="D24:L24"/>
    <mergeCell ref="D14:L14"/>
    <mergeCell ref="D15:L15"/>
    <mergeCell ref="D21:L21"/>
    <mergeCell ref="B12:L12"/>
    <mergeCell ref="B2:L2"/>
    <mergeCell ref="B4:B5"/>
    <mergeCell ref="C4:C5"/>
    <mergeCell ref="L4:L5"/>
    <mergeCell ref="D4:D5"/>
    <mergeCell ref="E4:E5"/>
    <mergeCell ref="F4:I4"/>
  </mergeCells>
  <hyperlinks>
    <hyperlink ref="C30" r:id="rId1"/>
  </hyperlinks>
  <pageMargins left="0.78740157480314965" right="0.39370078740157483" top="0.19685039370078741" bottom="0.19685039370078741" header="0.31496062992125984" footer="0.31496062992125984"/>
  <pageSetup paperSize="9" scale="56" orientation="landscape" r:id="rId2"/>
  <headerFooter>
    <oddFooter>&amp;C&amp;P</oddFooter>
  </headerFooter>
  <rowBreaks count="1" manualBreakCount="1">
    <brk id="31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I15"/>
  <sheetViews>
    <sheetView tabSelected="1" workbookViewId="0">
      <pane ySplit="4" topLeftCell="A5" activePane="bottomLeft" state="frozen"/>
      <selection pane="bottomLeft" activeCell="D4" sqref="D4"/>
    </sheetView>
  </sheetViews>
  <sheetFormatPr defaultRowHeight="15" x14ac:dyDescent="0.25"/>
  <cols>
    <col min="1" max="1" width="9.140625" style="10"/>
    <col min="2" max="2" width="29.42578125" style="44" customWidth="1"/>
    <col min="3" max="7" width="9.140625" style="10"/>
    <col min="8" max="8" width="29.5703125" style="10" customWidth="1"/>
    <col min="9" max="9" width="31.85546875" style="10" customWidth="1"/>
    <col min="10" max="16384" width="9.140625" style="10"/>
  </cols>
  <sheetData>
    <row r="2" spans="2:9" ht="15.75" thickBot="1" x14ac:dyDescent="0.3">
      <c r="B2" s="75" t="s">
        <v>69</v>
      </c>
      <c r="C2" s="75"/>
      <c r="D2" s="75"/>
      <c r="E2" s="75"/>
      <c r="F2" s="75"/>
      <c r="G2" s="75"/>
      <c r="H2" s="75"/>
      <c r="I2" s="75"/>
    </row>
    <row r="3" spans="2:9" x14ac:dyDescent="0.25">
      <c r="B3" s="83" t="s">
        <v>68</v>
      </c>
      <c r="C3" s="85" t="s">
        <v>48</v>
      </c>
      <c r="D3" s="40" t="s">
        <v>51</v>
      </c>
      <c r="E3" s="91" t="s">
        <v>52</v>
      </c>
      <c r="F3" s="91"/>
      <c r="G3" s="49" t="s">
        <v>70</v>
      </c>
      <c r="H3" s="87" t="s">
        <v>49</v>
      </c>
      <c r="I3" s="90" t="s">
        <v>50</v>
      </c>
    </row>
    <row r="4" spans="2:9" ht="24" x14ac:dyDescent="0.25">
      <c r="B4" s="84"/>
      <c r="C4" s="86"/>
      <c r="D4" s="50" t="s">
        <v>74</v>
      </c>
      <c r="E4" s="50" t="s">
        <v>73</v>
      </c>
      <c r="F4" s="50" t="s">
        <v>72</v>
      </c>
      <c r="G4" s="50" t="s">
        <v>71</v>
      </c>
      <c r="H4" s="88"/>
      <c r="I4" s="82"/>
    </row>
    <row r="5" spans="2:9" ht="97.5" customHeight="1" x14ac:dyDescent="0.25">
      <c r="B5" s="77" t="s">
        <v>60</v>
      </c>
      <c r="C5" s="32" t="s">
        <v>36</v>
      </c>
      <c r="D5" s="29">
        <v>7.21</v>
      </c>
      <c r="E5" s="29">
        <v>5.67</v>
      </c>
      <c r="F5" s="29">
        <v>3.02</v>
      </c>
      <c r="G5" s="29">
        <v>0</v>
      </c>
      <c r="H5" s="79" t="s">
        <v>66</v>
      </c>
      <c r="I5" s="81" t="s">
        <v>67</v>
      </c>
    </row>
    <row r="6" spans="2:9" ht="16.5" thickBot="1" x14ac:dyDescent="0.3">
      <c r="B6" s="78"/>
      <c r="C6" s="35" t="s">
        <v>53</v>
      </c>
      <c r="D6" s="36">
        <f>SUM(D5)</f>
        <v>7.21</v>
      </c>
      <c r="E6" s="36">
        <f>SUM(E5)</f>
        <v>5.67</v>
      </c>
      <c r="F6" s="36">
        <f>SUM(F5)</f>
        <v>3.02</v>
      </c>
      <c r="G6" s="36">
        <f>SUM(G5:G5)</f>
        <v>0</v>
      </c>
      <c r="H6" s="80"/>
      <c r="I6" s="82"/>
    </row>
    <row r="7" spans="2:9" ht="36" x14ac:dyDescent="0.25">
      <c r="B7" s="76" t="s">
        <v>63</v>
      </c>
      <c r="C7" s="32" t="s">
        <v>36</v>
      </c>
      <c r="D7" s="27"/>
      <c r="E7" s="27"/>
      <c r="F7" s="27"/>
      <c r="G7" s="27">
        <v>3</v>
      </c>
      <c r="H7" s="26" t="s">
        <v>55</v>
      </c>
      <c r="I7" s="37" t="s">
        <v>54</v>
      </c>
    </row>
    <row r="8" spans="2:9" ht="97.5" customHeight="1" x14ac:dyDescent="0.25">
      <c r="B8" s="77"/>
      <c r="C8" s="32" t="s">
        <v>36</v>
      </c>
      <c r="D8" s="29">
        <v>4.1500000000000004</v>
      </c>
      <c r="E8" s="29">
        <v>2.6549999999999998</v>
      </c>
      <c r="F8" s="29">
        <v>3.68</v>
      </c>
      <c r="G8" s="29">
        <v>0</v>
      </c>
      <c r="H8" s="79" t="s">
        <v>66</v>
      </c>
      <c r="I8" s="81" t="s">
        <v>67</v>
      </c>
    </row>
    <row r="9" spans="2:9" ht="16.5" thickBot="1" x14ac:dyDescent="0.3">
      <c r="B9" s="78"/>
      <c r="C9" s="35" t="s">
        <v>53</v>
      </c>
      <c r="D9" s="36">
        <f>SUM(D8)</f>
        <v>4.1500000000000004</v>
      </c>
      <c r="E9" s="36">
        <f>SUM(E8)</f>
        <v>2.6549999999999998</v>
      </c>
      <c r="F9" s="36">
        <f>SUM(F8)</f>
        <v>3.68</v>
      </c>
      <c r="G9" s="36">
        <f>SUM(G7:G8)</f>
        <v>3</v>
      </c>
      <c r="H9" s="80"/>
      <c r="I9" s="82"/>
    </row>
    <row r="10" spans="2:9" ht="36" x14ac:dyDescent="0.25">
      <c r="B10" s="76" t="s">
        <v>62</v>
      </c>
      <c r="C10" s="32" t="s">
        <v>36</v>
      </c>
      <c r="D10" s="47"/>
      <c r="E10" s="47"/>
      <c r="F10" s="47"/>
      <c r="G10" s="47">
        <v>3</v>
      </c>
      <c r="H10" s="26" t="s">
        <v>55</v>
      </c>
      <c r="I10" s="37" t="s">
        <v>54</v>
      </c>
    </row>
    <row r="11" spans="2:9" ht="97.5" customHeight="1" x14ac:dyDescent="0.25">
      <c r="B11" s="77"/>
      <c r="C11" s="46" t="s">
        <v>36</v>
      </c>
      <c r="D11" s="45">
        <v>2.85</v>
      </c>
      <c r="E11" s="45">
        <v>2.95</v>
      </c>
      <c r="F11" s="45">
        <v>3.41</v>
      </c>
      <c r="G11" s="45">
        <v>0</v>
      </c>
      <c r="H11" s="79" t="s">
        <v>66</v>
      </c>
      <c r="I11" s="81" t="s">
        <v>67</v>
      </c>
    </row>
    <row r="12" spans="2:9" ht="16.5" thickBot="1" x14ac:dyDescent="0.3">
      <c r="B12" s="78"/>
      <c r="C12" s="35" t="s">
        <v>53</v>
      </c>
      <c r="D12" s="36">
        <f>SUM(D11)</f>
        <v>2.85</v>
      </c>
      <c r="E12" s="36">
        <f>SUM(E11)</f>
        <v>2.95</v>
      </c>
      <c r="F12" s="36">
        <f>SUM(F11)</f>
        <v>3.41</v>
      </c>
      <c r="G12" s="36">
        <f>SUM(G10:G11)</f>
        <v>3</v>
      </c>
      <c r="H12" s="80"/>
      <c r="I12" s="82"/>
    </row>
    <row r="13" spans="2:9" ht="36" x14ac:dyDescent="0.25">
      <c r="B13" s="76" t="s">
        <v>61</v>
      </c>
      <c r="C13" s="32" t="s">
        <v>36</v>
      </c>
      <c r="D13" s="38"/>
      <c r="E13" s="38"/>
      <c r="F13" s="38"/>
      <c r="G13" s="27">
        <v>3</v>
      </c>
      <c r="H13" s="26" t="s">
        <v>55</v>
      </c>
      <c r="I13" s="37" t="s">
        <v>54</v>
      </c>
    </row>
    <row r="14" spans="2:9" ht="84.75" x14ac:dyDescent="0.25">
      <c r="B14" s="77"/>
      <c r="C14" s="32" t="s">
        <v>36</v>
      </c>
      <c r="D14" s="29">
        <v>0.78</v>
      </c>
      <c r="E14" s="29">
        <v>2.72</v>
      </c>
      <c r="F14" s="29">
        <v>1.99</v>
      </c>
      <c r="G14" s="29">
        <v>0</v>
      </c>
      <c r="H14" s="32" t="s">
        <v>66</v>
      </c>
      <c r="I14" s="48" t="s">
        <v>65</v>
      </c>
    </row>
    <row r="15" spans="2:9" ht="16.5" thickBot="1" x14ac:dyDescent="0.3">
      <c r="B15" s="89"/>
      <c r="C15" s="33" t="s">
        <v>53</v>
      </c>
      <c r="D15" s="34">
        <f>SUM(D14:D14)</f>
        <v>0.78</v>
      </c>
      <c r="E15" s="34">
        <f>SUM(E14:E14)</f>
        <v>2.72</v>
      </c>
      <c r="F15" s="34">
        <f>SUM(F14:F14)</f>
        <v>1.99</v>
      </c>
      <c r="G15" s="34">
        <f>SUM(G13:G14)</f>
        <v>3</v>
      </c>
      <c r="H15" s="28"/>
      <c r="I15" s="30"/>
    </row>
  </sheetData>
  <mergeCells count="16">
    <mergeCell ref="B13:B15"/>
    <mergeCell ref="I3:I4"/>
    <mergeCell ref="E3:F3"/>
    <mergeCell ref="H5:H6"/>
    <mergeCell ref="I5:I6"/>
    <mergeCell ref="B2:I2"/>
    <mergeCell ref="B10:B12"/>
    <mergeCell ref="H8:H9"/>
    <mergeCell ref="I8:I9"/>
    <mergeCell ref="I11:I12"/>
    <mergeCell ref="H11:H12"/>
    <mergeCell ref="B3:B4"/>
    <mergeCell ref="C3:C4"/>
    <mergeCell ref="H3:H4"/>
    <mergeCell ref="B5:B6"/>
    <mergeCell ref="B7:B9"/>
  </mergeCells>
  <pageMargins left="0.31496062992125984" right="0.31496062992125984" top="0.35433070866141736" bottom="0.35433070866141736" header="0.31496062992125984" footer="0.31496062992125984"/>
  <pageSetup scale="57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3" t="s">
        <v>26</v>
      </c>
      <c r="B5" t="e">
        <f>XLR_ERRNAME</f>
        <v>#NAME?</v>
      </c>
    </row>
    <row r="6" spans="1:19" x14ac:dyDescent="0.25">
      <c r="A6" t="s">
        <v>27</v>
      </c>
      <c r="B6">
        <v>7379</v>
      </c>
      <c r="C6" s="24" t="s">
        <v>28</v>
      </c>
      <c r="D6">
        <v>4899</v>
      </c>
      <c r="E6" s="24" t="s">
        <v>29</v>
      </c>
      <c r="F6" s="24" t="s">
        <v>30</v>
      </c>
      <c r="G6" s="24" t="s">
        <v>31</v>
      </c>
      <c r="H6" s="24" t="s">
        <v>31</v>
      </c>
      <c r="I6" s="24" t="s">
        <v>31</v>
      </c>
      <c r="J6" s="24" t="s">
        <v>29</v>
      </c>
      <c r="K6" s="24" t="s">
        <v>32</v>
      </c>
      <c r="L6" s="24" t="s">
        <v>33</v>
      </c>
      <c r="M6" s="24" t="s">
        <v>31</v>
      </c>
      <c r="N6" s="24" t="s">
        <v>31</v>
      </c>
      <c r="O6">
        <v>246342</v>
      </c>
      <c r="P6" s="24" t="s">
        <v>34</v>
      </c>
      <c r="Q6">
        <v>0</v>
      </c>
      <c r="R6" s="24" t="s">
        <v>31</v>
      </c>
      <c r="S6" s="24" t="s">
        <v>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Спецификация к прил 1.2 </vt:lpstr>
      <vt:lpstr>График доставки к прил 1.2</vt:lpstr>
      <vt:lpstr>Query1</vt:lpstr>
      <vt:lpstr>Query3</vt:lpstr>
      <vt:lpstr>'Спецификация к прил 1.2 '!Область_печати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Ахметзянова Венера Фанитовна</cp:lastModifiedBy>
  <cp:lastPrinted>2015-03-02T11:41:48Z</cp:lastPrinted>
  <dcterms:created xsi:type="dcterms:W3CDTF">2013-12-19T08:11:42Z</dcterms:created>
  <dcterms:modified xsi:type="dcterms:W3CDTF">2015-03-13T09:30:20Z</dcterms:modified>
</cp:coreProperties>
</file>